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3 NPO\1 výzva\"/>
    </mc:Choice>
  </mc:AlternateContent>
  <xr:revisionPtr revIDLastSave="0" documentId="13_ncr:1_{BEE95F40-9475-44B3-B1DF-6A1A26F26D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S10" i="1"/>
  <c r="S9" i="1"/>
  <c r="R9" i="1"/>
  <c r="R10" i="1"/>
  <c r="O9" i="1"/>
  <c r="O10" i="1"/>
  <c r="O7" i="1"/>
  <c r="P13" i="1" l="1"/>
  <c r="S7" i="1"/>
  <c r="R7" i="1" l="1"/>
  <c r="Q13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<sst xmlns="http://schemas.openxmlformats.org/spreadsheetml/2006/main" count="47" uniqueCount="43">
  <si>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</si>
  <si>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</si>
  <si>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</si>
  <si>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</si>
  <si>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</si>
  <si>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</si>
  <si>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</si>
  <si>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</si>
  <si>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</si>
  <si>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</si>
  <si>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</si>
  <si>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</si>
  <si>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</si>
  <si>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</si>
  <si>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</si>
  <si>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</si>
  <si>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</si>
  <si>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</si>
  <si>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</si>
  <si>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</si>
  <si>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</si>
  <si>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</si>
  <si>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</si>
  <si>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</si>
  <si>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</si>
  <si>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</si>
  <si>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</si>
  <si>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</si>
  <si>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</si>
  <si>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</si>
  <si>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003 - 2023 </t>
  </si>
  <si>
    <t>Termovizní kamerový systém (bez displeje a ovládacích prvků), FOV (28 až 30)° x (21 až 23)°</t>
  </si>
  <si>
    <t>Termovizní kamerový systém (bez displeje a ovládacích prvků), FOV (52 až 54)° x (37 až 39)°</t>
  </si>
  <si>
    <t>Ochranný ofuk pro dodávanou termovizní kameru - kompatibilní s pol.č. 2.</t>
  </si>
  <si>
    <t>Společná faktura</t>
  </si>
  <si>
    <t>Národní plán obnovy pro oblast vysokých škol pro roky 2022–2024
Registrační číslo projektu: NPO_ZČU_MSMT-16584/2022
Specifický cíl A: Transformace formy a obsahu VŠ vzdělávání 
Specifický cíl A2: Rozvoj v oblasti distanční výuky, online výuky a blended learning</t>
  </si>
  <si>
    <t>Mgr. Ján Šikula, 
Tel.: 37763 4722</t>
  </si>
  <si>
    <t>Teslova 11, 
301 00 Plzeň,
Nové technologie – výzkumné centrum - Infračervené technologie,
místnost TH 206</t>
  </si>
  <si>
    <t xml:space="preserve">Minimální technická specifikace: 
Minimální rozlišení detektoru 360 x 270 pixelů.
Teplotní citlivost za pokojové teploty maximálně 90 mK.
Minimální přesnost ±2°C nebo ±2% měřené hodnoty.
Spektrální rozsah 8 až 13 um, tolerance horní a spodní meze ±1,5 um (tj. 6,5 – 9,5 až 11,5 -14,5 um).
Minimální teplotní rozsah -20 až 900°C, možnost rozdělit maximálně do tří teplotních podrozsahů.
Minimální rozsah pracovní teploty 10 až +50°C.
FOV v intervalu (28 až 30)° x (21 až 23)°.
Maximální hmotnost včetně požadovaného objektivu 250 g.
Maximální rozměry těla kamery včetně požadovaného objektivu 40 x 40 x 125 mm.
Materiál těla IR kamery (housing) z korozivzdorné oceli.
Požadováno napájení přes USB kabel, minimální délka kabelu 1 m.
Ochrana ve vztahu k okolnímu prostředí minimálně IP67.
Je požadována pracovní oblast pro relativní vlhkost od 20 do 80%.
Možnost nastavení parametrů a řízení záznamu z řídicího počítače.
Spouštění a vypínání záznamu externím signálem.
Motorizované ostření obrazu.
Maximální  frekvence záznamu minimálně 70 Hz pro sekvenci plných radiometrických obrazů (termogramů) s požadovaným rozlišením.
Doba od spuštění kamery po možnost měření (tzv. wam up time) maximálně 15 minut.
Minimálně 1 analogový vstup a výstup a 1 digitální vstup.
Kamera musí umožňovat propojení s PC skrze USB.
Součástí dodávky je kabel umožňující analogový vstup/výstup a digitální vstup.
Manuál ke kameře v českém nebo anglickém jazyce.
Uzpůsobení pro montáž na stativ. </t>
  </si>
  <si>
    <t>Minimální technická specifikace: 
Minimální rozlišení detektoru 360 x 270 pixelů.
Teplotní citlivost za pokojové teploty maximálně 90 mK.
Minimální přesnost ±2°C nebo ±2% měřené hodnoty.
Spektrální rozsah 8 až 13 um, tolerance horní a spodní meze ±1,5 um (tj. 6,5 – 9,5 až 11,5 -14,5 um).
Minimální teplotní rozsah -20 až 900°C, možnost rozdělit maximálně do tří teplotních podrozsahů.
Minimální rozsah pracovní teploty 10 až +50°C.
FOV v intervalu (52 až 54)° x (37 až 39)°.
Maximální hmotnost včetně požadovaného objektivu 250 g.
Maximální rozměry těla kamery včetně požadovaného objektivu 40 x 40 x 125 mm.
Materiál těla IR kamery (housing) z korozivzdorné oceli.
Požadováno napájení přes USB kabel, minimální délka kabelu 1 m.
Ochrana ve vztahu k okolnímu prostředí minimálně IP67.
Je požadována pracovní oblast pro relativní vlhkost od 20 do 80%.
Možnost nastavení parametrů a řízení záznamu z řídicího počítače.
Spouštění a vypínání záznamu externím signálem.
Motorizované ostření obrazu.
Maximální  frekvence záznamu minimálně 70 Hz pro sekvenci plných radiometrických obrazů (termogramů) s požadovaným rozlišením.
Doba od spuštění kamery po možnost měření (tzv. wam up time) maximálně 15 minut.
Minimálně 1 analogový vstup a výstup a 1 digitální vstup.
Kamera musí umožňovat propojení s PC skrze USB.
Součástí dodávky je kabel umožňující analogový vstup/výstup a digitální vstup.
Manuál ke kameře v českém nebo anglickém jazyce.
Uzpůsobení pro montáž na stativ.</t>
  </si>
  <si>
    <t>Kabel pro IR kameru - 10m (k pol.č. 1)</t>
  </si>
  <si>
    <t>Kabel pro připojení dodávané termovizní kamery - kompatibilní s pol.č. 1, o délce 10 m zakončený USB konektorem pro připojení k počítači.</t>
  </si>
  <si>
    <t>Ochranný ofuk pro IR kameru (k pol.č.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</si>
</sst>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4" borderId="14" xfId="0" applyFont="1" applyFill="1" applyBorder="1" applyAlignment="1">
      <alignment horizontal="left" vertical="center" wrapText="1" indent="1"/>
    </xf>
    <xf numFmtId="0" fontId="6" fillId="6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2" fillId="5" borderId="8" xfId="0" applyFont="1" applyFill="1" applyBorder="1" applyAlignment="1" applyProtection="1">
      <alignment horizontal="center" vertical="center" wrapText="1"/>
      <protection locked="0"/>
    </xf>
    <xf numFmtId="0" fontId="12" fillId="5" borderId="10" xfId="0" applyFont="1" applyFill="1" applyBorder="1" applyAlignment="1" applyProtection="1">
      <alignment horizontal="center" vertical="center" wrapTex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topLeftCell="H6" zoomScale="91" zoomScaleNormal="91" workbookViewId="0">
      <selection activeCell="Q7" sqref="Q7:Q10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29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73.140625" customWidth="1"/>
    <col min="11" max="11" width="24.5703125" customWidth="1"/>
    <col min="12" max="12" width="21.5703125" customWidth="1"/>
    <col min="13" max="13" width="39" style="4" customWidth="1"/>
    <col min="14" max="14" width="28.140625" style="4" customWidth="1"/>
    <col min="15" max="15" width="20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44.28515625" style="5" customWidth="1"/>
  </cols>
  <sheetData>
    <row r="1" spans="1:21" ht="39.75" customHeight="1" x14ac:dyDescent="0.25">
      <c r="B1" s="62" t="s">
        <v>30</v>
      </c>
      <c r="C1" s="63"/>
      <c r="D1" s="6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1.5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61" t="s">
        <v>21</v>
      </c>
      <c r="M6" s="22" t="s">
        <v>22</v>
      </c>
      <c r="N6" s="22" t="s">
        <v>28</v>
      </c>
      <c r="O6" s="22" t="s">
        <v>23</v>
      </c>
      <c r="P6" s="22" t="s">
        <v>6</v>
      </c>
      <c r="Q6" s="24" t="s">
        <v>7</v>
      </c>
      <c r="R6" s="61" t="s">
        <v>8</v>
      </c>
      <c r="S6" s="61" t="s">
        <v>9</v>
      </c>
      <c r="T6" s="22" t="s">
        <v>24</v>
      </c>
      <c r="U6" s="22" t="s">
        <v>25</v>
      </c>
    </row>
    <row r="7" spans="1:21" ht="409.5" customHeight="1" thickTop="1" thickBot="1" x14ac:dyDescent="0.3">
      <c r="A7" s="25"/>
      <c r="B7" s="52">
        <v>1</v>
      </c>
      <c r="C7" s="53" t="s">
        <v>31</v>
      </c>
      <c r="D7" s="54">
        <v>2</v>
      </c>
      <c r="E7" s="55" t="s">
        <v>26</v>
      </c>
      <c r="F7" s="60" t="s">
        <v>38</v>
      </c>
      <c r="G7" s="88"/>
      <c r="H7" s="65" t="s">
        <v>34</v>
      </c>
      <c r="I7" s="68" t="s">
        <v>27</v>
      </c>
      <c r="J7" s="65" t="s">
        <v>35</v>
      </c>
      <c r="K7" s="73"/>
      <c r="L7" s="65" t="s">
        <v>36</v>
      </c>
      <c r="M7" s="65" t="s">
        <v>37</v>
      </c>
      <c r="N7" s="78">
        <v>28</v>
      </c>
      <c r="O7" s="56">
        <f>D7*P7</f>
        <v>124200</v>
      </c>
      <c r="P7" s="57">
        <v>62100</v>
      </c>
      <c r="Q7" s="91"/>
      <c r="R7" s="58">
        <f>D7*Q7</f>
        <v>0</v>
      </c>
      <c r="S7" s="59" t="str">
        <f t="shared" ref="S7" si="0">IF(ISNUMBER(Q7), IF(Q7&gt;P7,"NEVYHOVUJE","VYHOVUJE")," ")</f>
        <v xml:space="preserve"> </v>
      </c>
      <c r="T7" s="68"/>
      <c r="U7" s="68" t="s">
        <v>14</v>
      </c>
    </row>
    <row r="8" spans="1:21" ht="407.25" customHeight="1" thickTop="1" x14ac:dyDescent="0.25">
      <c r="A8" s="25"/>
      <c r="B8" s="34">
        <v>2</v>
      </c>
      <c r="C8" s="35" t="s">
        <v>32</v>
      </c>
      <c r="D8" s="36">
        <v>1</v>
      </c>
      <c r="E8" s="37" t="s">
        <v>26</v>
      </c>
      <c r="F8" s="38" t="s">
        <v>39</v>
      </c>
      <c r="G8" s="88"/>
      <c r="H8" s="66"/>
      <c r="I8" s="69"/>
      <c r="J8" s="66"/>
      <c r="K8" s="74"/>
      <c r="L8" s="66"/>
      <c r="M8" s="71"/>
      <c r="N8" s="79"/>
      <c r="O8" s="39">
        <f>D8*P8</f>
        <v>62100</v>
      </c>
      <c r="P8" s="40">
        <v>62100</v>
      </c>
      <c r="Q8" s="91"/>
      <c r="R8" s="41">
        <f>D8*Q8</f>
        <v>0</v>
      </c>
      <c r="S8" s="42" t="str">
        <f t="shared" ref="S8" si="1">IF(ISNUMBER(Q8), IF(Q8&gt;P8,"NEVYHOVUJE","VYHOVUJE")," ")</f>
        <v xml:space="preserve"> </v>
      </c>
      <c r="T8" s="69"/>
      <c r="U8" s="69"/>
    </row>
    <row r="9" spans="1:21" ht="54.75" customHeight="1" x14ac:dyDescent="0.25">
      <c r="A9" s="25"/>
      <c r="B9" s="34">
        <v>3</v>
      </c>
      <c r="C9" s="35" t="s">
        <v>40</v>
      </c>
      <c r="D9" s="36">
        <v>2</v>
      </c>
      <c r="E9" s="37" t="s">
        <v>26</v>
      </c>
      <c r="F9" s="38" t="s">
        <v>41</v>
      </c>
      <c r="G9" s="89"/>
      <c r="H9" s="66"/>
      <c r="I9" s="69"/>
      <c r="J9" s="66"/>
      <c r="K9" s="74"/>
      <c r="L9" s="66"/>
      <c r="M9" s="71"/>
      <c r="N9" s="79"/>
      <c r="O9" s="39">
        <f>D9*P9</f>
        <v>11800</v>
      </c>
      <c r="P9" s="40">
        <v>5900</v>
      </c>
      <c r="Q9" s="92"/>
      <c r="R9" s="41">
        <f>D9*Q9</f>
        <v>0</v>
      </c>
      <c r="S9" s="42" t="str">
        <f t="shared" ref="S9:S10" si="2">IF(ISNUMBER(Q9), IF(Q9&gt;P9,"NEVYHOVUJE","VYHOVUJE")," ")</f>
        <v xml:space="preserve"> </v>
      </c>
      <c r="T9" s="69"/>
      <c r="U9" s="69"/>
    </row>
    <row r="10" spans="1:21" ht="54.75" customHeight="1" thickBot="1" x14ac:dyDescent="0.3">
      <c r="A10" s="25"/>
      <c r="B10" s="43">
        <v>4</v>
      </c>
      <c r="C10" s="44" t="s">
        <v>42</v>
      </c>
      <c r="D10" s="45">
        <v>1</v>
      </c>
      <c r="E10" s="46" t="s">
        <v>26</v>
      </c>
      <c r="F10" s="47" t="s">
        <v>33</v>
      </c>
      <c r="G10" s="90"/>
      <c r="H10" s="67"/>
      <c r="I10" s="70"/>
      <c r="J10" s="67"/>
      <c r="K10" s="75"/>
      <c r="L10" s="67"/>
      <c r="M10" s="72"/>
      <c r="N10" s="80"/>
      <c r="O10" s="48">
        <f>D10*P10</f>
        <v>6400</v>
      </c>
      <c r="P10" s="49">
        <v>6400</v>
      </c>
      <c r="Q10" s="93"/>
      <c r="R10" s="50">
        <f>D10*Q10</f>
        <v>0</v>
      </c>
      <c r="S10" s="51" t="str">
        <f t="shared" si="2"/>
        <v xml:space="preserve"> </v>
      </c>
      <c r="T10" s="70"/>
      <c r="U10" s="70"/>
    </row>
    <row r="11" spans="1:21" ht="13.5" customHeight="1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76" t="s">
        <v>10</v>
      </c>
      <c r="C12" s="77"/>
      <c r="D12" s="77"/>
      <c r="E12" s="77"/>
      <c r="F12" s="77"/>
      <c r="G12" s="77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81" t="s">
        <v>12</v>
      </c>
      <c r="R12" s="82"/>
      <c r="S12" s="83"/>
      <c r="T12" s="20"/>
      <c r="U12" s="29"/>
    </row>
    <row r="13" spans="1:21" ht="33" customHeight="1" thickTop="1" thickBot="1" x14ac:dyDescent="0.3">
      <c r="B13" s="84" t="s">
        <v>13</v>
      </c>
      <c r="C13" s="84"/>
      <c r="D13" s="84"/>
      <c r="E13" s="84"/>
      <c r="F13" s="84"/>
      <c r="G13" s="84"/>
      <c r="H13" s="30"/>
      <c r="K13" s="7"/>
      <c r="L13" s="7"/>
      <c r="M13" s="7"/>
      <c r="N13" s="31"/>
      <c r="O13" s="31"/>
      <c r="P13" s="32">
        <f>SUM(O7:O10)</f>
        <v>204500</v>
      </c>
      <c r="Q13" s="85">
        <f>SUM(R7:R10)</f>
        <v>0</v>
      </c>
      <c r="R13" s="86"/>
      <c r="S13" s="87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tH5UuvYApvNzX2pLPa3tk/XQn90J+1ygCYtp7D/73/UWwtwLNTxSrbXGeZDk97J539l0UW4xp1vuuUW7pBKxFw==" saltValue="MzPOBj9gLet55UTn0Ur1dQ==" spinCount="100000" sheet="1" objects="1" scenarios="1"/>
  <mergeCells count="15">
    <mergeCell ref="T7:T10"/>
    <mergeCell ref="U7:U10"/>
    <mergeCell ref="M7:M10"/>
    <mergeCell ref="B12:G12"/>
    <mergeCell ref="N7:N10"/>
    <mergeCell ref="Q12:S12"/>
    <mergeCell ref="B13:G13"/>
    <mergeCell ref="Q13:S13"/>
    <mergeCell ref="B1:D1"/>
    <mergeCell ref="G3:N3"/>
    <mergeCell ref="H7:H10"/>
    <mergeCell ref="I7:I10"/>
    <mergeCell ref="J7:J10"/>
    <mergeCell ref="L7:L10"/>
    <mergeCell ref="K7:K10"/>
  </mergeCells>
  <conditionalFormatting sqref="B7 B9:B10">
    <cfRule type="containsBlanks" dxfId="15" priority="128">
      <formula>LEN(TRIM(B7))=0</formula>
    </cfRule>
  </conditionalFormatting>
  <conditionalFormatting sqref="B7 B9:B10">
    <cfRule type="cellIs" dxfId="14" priority="125" operator="greaterThanOrEqual">
      <formula>1</formula>
    </cfRule>
  </conditionalFormatting>
  <conditionalFormatting sqref="S7:S10">
    <cfRule type="cellIs" dxfId="13" priority="114" operator="equal">
      <formula>"VYHOVUJE"</formula>
    </cfRule>
  </conditionalFormatting>
  <conditionalFormatting sqref="S7:S10">
    <cfRule type="cellIs" dxfId="12" priority="113" operator="equal">
      <formula>"NEVYHOVUJE"</formula>
    </cfRule>
  </conditionalFormatting>
  <conditionalFormatting sqref="Q7 G7 G9:G10 Q9:Q10">
    <cfRule type="containsBlanks" dxfId="11" priority="112">
      <formula>LEN(TRIM(G7))=0</formula>
    </cfRule>
  </conditionalFormatting>
  <conditionalFormatting sqref="Q7 G7 G9:G10 Q9:Q10">
    <cfRule type="notContainsBlanks" dxfId="10" priority="111">
      <formula>LEN(TRIM(G7))&gt;0</formula>
    </cfRule>
  </conditionalFormatting>
  <conditionalFormatting sqref="Q7 G7 G9:G10 Q9:Q10">
    <cfRule type="notContainsBlanks" dxfId="9" priority="110">
      <formula>LEN(TRIM(G7))&gt;0</formula>
    </cfRule>
  </conditionalFormatting>
  <conditionalFormatting sqref="G7 G9:G10">
    <cfRule type="notContainsBlanks" dxfId="8" priority="90">
      <formula>LEN(TRIM(G7))&gt;0</formula>
    </cfRule>
  </conditionalFormatting>
  <conditionalFormatting sqref="D7 D9:D10">
    <cfRule type="containsBlanks" dxfId="7" priority="8">
      <formula>LEN(TRIM(D7))=0</formula>
    </cfRule>
  </conditionalFormatting>
  <conditionalFormatting sqref="Q8">
    <cfRule type="containsBlanks" dxfId="6" priority="7">
      <formula>LEN(TRIM(Q8))=0</formula>
    </cfRule>
  </conditionalFormatting>
  <conditionalFormatting sqref="Q8">
    <cfRule type="notContainsBlanks" dxfId="5" priority="6">
      <formula>LEN(TRIM(Q8))&gt;0</formula>
    </cfRule>
  </conditionalFormatting>
  <conditionalFormatting sqref="Q8">
    <cfRule type="notContainsBlanks" dxfId="4" priority="5">
      <formula>LEN(TRIM(Q8))&gt;0</formula>
    </cfRule>
  </conditionalFormatting>
  <conditionalFormatting sqref="G8">
    <cfRule type="containsBlanks" dxfId="3" priority="4">
      <formula>LEN(TRIM(G8))=0</formula>
    </cfRule>
  </conditionalFormatting>
  <conditionalFormatting sqref="G8">
    <cfRule type="notContainsBlanks" dxfId="2" priority="3">
      <formula>LEN(TRIM(G8))&gt;0</formula>
    </cfRule>
  </conditionalFormatting>
  <conditionalFormatting sqref="G8">
    <cfRule type="notContainsBlanks" dxfId="1" priority="2">
      <formula>LEN(TRIM(G8))&gt;0</formula>
    </cfRule>
  </conditionalFormatting>
  <conditionalFormatting sqref="G8">
    <cfRule type="notContainsBlanks" dxfId="0" priority="1">
      <formula>LEN(TRIM(G8))&gt;0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 E9:E10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2023-04-06T04:43:52Z</cp:lastPrinted>
  <dcterms:created xsi:type="dcterms:W3CDTF">2014-03-05T12:43:32Z</dcterms:created>
  <dcterms:modified xsi:type="dcterms:W3CDTF">2023-04-11T07:29:55Z</dcterms:modified>
</cp:coreProperties>
</file>